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isk SYNCHRO\ObnovLes\propagace\web\"/>
    </mc:Choice>
  </mc:AlternateContent>
  <xr:revisionPtr revIDLastSave="0" documentId="13_ncr:1_{DA9391BE-6E5A-4370-A501-D3090B789E32}" xr6:coauthVersionLast="47" xr6:coauthVersionMax="47" xr10:uidLastSave="{00000000-0000-0000-0000-000000000000}"/>
  <bookViews>
    <workbookView xWindow="-120" yWindow="-120" windowWidth="38640" windowHeight="21120" xr2:uid="{2720C11C-51C1-439E-923D-30A22B074029}"/>
  </bookViews>
  <sheets>
    <sheet name="1298" sheetId="1" r:id="rId1"/>
  </sheets>
  <definedNames>
    <definedName name="_xlnm.Print_Area" localSheetId="0">'1298'!$A$1:$I$26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 s="1"/>
  <c r="E23" i="1" l="1"/>
  <c r="G23" i="1" s="1"/>
  <c r="E22" i="1"/>
  <c r="G16" i="1"/>
  <c r="G15" i="1"/>
  <c r="G22" i="1" l="1"/>
  <c r="E13" i="1"/>
  <c r="E1" i="1"/>
  <c r="E17" i="1"/>
  <c r="G17" i="1" s="1"/>
  <c r="E14" i="1"/>
  <c r="H14" i="1" s="1"/>
  <c r="H18" i="1" s="1"/>
  <c r="G13" i="1" l="1"/>
  <c r="H13" i="1"/>
  <c r="G14" i="1"/>
  <c r="G18" i="1" s="1"/>
  <c r="G19" i="1" l="1"/>
  <c r="G20" i="1" s="1"/>
</calcChain>
</file>

<file path=xl/sharedStrings.xml><?xml version="1.0" encoding="utf-8"?>
<sst xmlns="http://schemas.openxmlformats.org/spreadsheetml/2006/main" count="47" uniqueCount="40">
  <si>
    <t>jednotka</t>
  </si>
  <si>
    <t>jedn.cena</t>
  </si>
  <si>
    <t>počet jednotek</t>
  </si>
  <si>
    <t>cena za položku</t>
  </si>
  <si>
    <t>ks</t>
  </si>
  <si>
    <t>nárok na dotaci</t>
  </si>
  <si>
    <t>m2</t>
  </si>
  <si>
    <t>označení tyčkou (práce i materiál)</t>
  </si>
  <si>
    <t>oplocenka</t>
  </si>
  <si>
    <t>oplocenka (práce + materiál)</t>
  </si>
  <si>
    <t>m</t>
  </si>
  <si>
    <t xml:space="preserve">výsadba 
</t>
  </si>
  <si>
    <t>cenová nabídka lesních prací ze dne</t>
  </si>
  <si>
    <t xml:space="preserve">lesní typ: </t>
  </si>
  <si>
    <t xml:space="preserve">MZD Dřeviny:  </t>
  </si>
  <si>
    <t>orientace svahu</t>
  </si>
  <si>
    <t>rovina</t>
  </si>
  <si>
    <t>plocha k obnově</t>
  </si>
  <si>
    <t xml:space="preserve">obvod </t>
  </si>
  <si>
    <t>parc. č.</t>
  </si>
  <si>
    <t xml:space="preserve">k.ú. 
</t>
  </si>
  <si>
    <t xml:space="preserve">sázení (práce) </t>
  </si>
  <si>
    <t xml:space="preserve">www.obnovles.cz </t>
  </si>
  <si>
    <t>Ceny jsou konečné. Nejsem plátce DPH.</t>
  </si>
  <si>
    <t>Ing. Pavel Dvořák</t>
  </si>
  <si>
    <t>sazenice modřín 50-70cm</t>
  </si>
  <si>
    <t>sazenice buk 50-70cm</t>
  </si>
  <si>
    <t>2289/1</t>
  </si>
  <si>
    <t>následná péče 1-2x ročně dle rychlosti růstu buřeně</t>
  </si>
  <si>
    <t>1. obžínání buřeně okolo stromků</t>
  </si>
  <si>
    <t>2. obžánání buřeně okolo stromků</t>
  </si>
  <si>
    <t>Chodeč</t>
  </si>
  <si>
    <t>5P</t>
  </si>
  <si>
    <t>BK, BR, DB, JD, JR, MD, OL, OLS, OS</t>
  </si>
  <si>
    <t>cena za m2 obnovy</t>
  </si>
  <si>
    <t>součet</t>
  </si>
  <si>
    <t>náklady pro vlastníka za celou obnovu</t>
  </si>
  <si>
    <t>příprava</t>
  </si>
  <si>
    <t>úprava půdy lesní frézou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</si>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</sst>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"/>
    <numFmt numFmtId="165" formatCode="_-* #,##0.00\ &quot;Kč&quot;_-;\-* #,##0.00\ &quot;Kč&quot;_-;_-* &quot;-&quot;??\ &quot;Kč&quot;_-;_-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9" fillId="0" borderId="1" xfId="0" applyFont="1" applyBorder="1"/>
    <xf numFmtId="164" fontId="9" fillId="0" borderId="1" xfId="0" applyNumberFormat="1" applyFont="1" applyBorder="1"/>
    <xf numFmtId="0" fontId="8" fillId="0" borderId="1" xfId="0" applyFont="1" applyBorder="1" applyAlignment="1">
      <alignment wrapText="1"/>
    </xf>
    <xf numFmtId="164" fontId="10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0" fillId="0" borderId="0" xfId="0" applyAlignment="1">
      <alignment wrapText="1"/>
    </xf>
    <xf numFmtId="165" fontId="8" fillId="0" borderId="1" xfId="0" applyNumberFormat="1" applyFont="1" applyBorder="1"/>
    <xf numFmtId="0" fontId="2" fillId="0" borderId="0" xfId="0" applyFont="1" applyAlignment="1">
      <alignment wrapText="1"/>
    </xf>
    <xf numFmtId="164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/>
    </xf>
    <xf numFmtId="0" fontId="11" fillId="0" borderId="0" xfId="1"/>
    <xf numFmtId="0" fontId="2" fillId="0" borderId="0" xfId="0" applyFont="1" applyAlignment="1">
      <alignment horizontal="left"/>
    </xf>
    <xf numFmtId="164" fontId="4" fillId="0" borderId="2" xfId="0" applyNumberFormat="1" applyFont="1" applyBorder="1"/>
    <xf numFmtId="0" fontId="5" fillId="0" borderId="0" xfId="0" applyFont="1" applyAlignment="1">
      <alignment horizontal="center" vertical="center"/>
    </xf>
    <xf numFmtId="0" fontId="9" fillId="0" borderId="3" xfId="0" applyFont="1" applyBorder="1"/>
    <xf numFmtId="0" fontId="5" fillId="0" borderId="4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0" fontId="2" fillId="2" borderId="0" xfId="0" applyFont="1" applyFill="1" applyAlignment="1">
      <alignment horizontal="right"/>
    </xf>
    <xf numFmtId="164" fontId="10" fillId="2" borderId="1" xfId="0" applyNumberFormat="1" applyFont="1" applyFill="1" applyBorder="1"/>
    <xf numFmtId="165" fontId="10" fillId="2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194228</xdr:colOff>
      <xdr:row>0</xdr:row>
      <xdr:rowOff>24848</xdr:rowOff>
    </xdr:from>
    <xdr:to>
      <xdr:col>2</xdr:col>
      <xdr:colOff>422413</xdr:colOff>
      <xdr:row>4</xdr:row>
      <xdr:rowOff>173359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E745FB-10EE-C01A-C946-F5425D14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228" y="24848"/>
          <a:ext cx="1992381" cy="84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novles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E78C-BF40-4C10-AE4A-51AF0C4CFB4D}">
  <sheetPr>
    <pageSetUpPr fitToPage="1"/>
  </sheetPr>
  <dimension ref="B1:H23"/>
  <sheetViews>
    <sheetView tabSelected="1" view="pageBreakPreview" zoomScale="115" zoomScaleNormal="100" zoomScaleSheetLayoutView="115" workbookViewId="0">
      <selection activeCell="F24" sqref="F24"/>
    </sheetView>
  </sheetViews>
  <sheetFormatPr defaultRowHeight="15" x14ac:dyDescent="0.25"/>
  <cols>
    <col min="1" max="1" width="3.42578125" customWidth="1"/>
    <col min="2" max="2" width="23" customWidth="1"/>
    <col min="3" max="3" width="37.85546875" customWidth="1"/>
    <col min="4" max="4" width="11.28515625" customWidth="1"/>
    <col min="5" max="5" width="15.28515625" customWidth="1"/>
    <col min="6" max="6" width="21" customWidth="1"/>
    <col min="7" max="7" width="15.140625" customWidth="1"/>
    <col min="8" max="8" width="15.28515625" customWidth="1"/>
    <col min="9" max="9" width="3" customWidth="1"/>
    <col min="10" max="10" width="10.28515625" bestFit="1" customWidth="1"/>
  </cols>
  <sheetData>
    <row r="1" spans="2:8" ht="13.5" customHeight="1" x14ac:dyDescent="0.25">
      <c r="D1" s="14" t="s">
        <v>12</v>
      </c>
      <c r="E1" s="16">
        <f ca="1">TODAY()</f>
        <v>46122</v>
      </c>
    </row>
    <row r="2" spans="2:8" ht="13.5" customHeight="1" x14ac:dyDescent="0.25"/>
    <row r="3" spans="2:8" ht="13.5" customHeight="1" x14ac:dyDescent="0.25">
      <c r="D3" s="15" t="s">
        <v>20</v>
      </c>
      <c r="E3" s="13" t="s">
        <v>31</v>
      </c>
      <c r="F3" s="9"/>
    </row>
    <row r="4" spans="2:8" ht="13.5" customHeight="1" x14ac:dyDescent="0.25">
      <c r="D4" s="15" t="s">
        <v>19</v>
      </c>
      <c r="E4" s="13" t="s">
        <v>27</v>
      </c>
      <c r="F4" s="9"/>
    </row>
    <row r="5" spans="2:8" ht="13.5" customHeight="1" x14ac:dyDescent="0.25">
      <c r="D5" s="14" t="s">
        <v>17</v>
      </c>
      <c r="E5" s="29">
        <v>5000</v>
      </c>
      <c r="F5" s="9" t="s">
        <v>6</v>
      </c>
    </row>
    <row r="6" spans="2:8" ht="13.5" customHeight="1" x14ac:dyDescent="0.25">
      <c r="B6" t="s">
        <v>24</v>
      </c>
      <c r="D6" s="15" t="s">
        <v>18</v>
      </c>
      <c r="E6" s="13">
        <v>280</v>
      </c>
      <c r="F6" s="9" t="s">
        <v>10</v>
      </c>
    </row>
    <row r="7" spans="2:8" ht="13.5" customHeight="1" x14ac:dyDescent="0.25">
      <c r="B7" s="17" t="s">
        <v>22</v>
      </c>
      <c r="D7" s="15" t="s">
        <v>13</v>
      </c>
      <c r="E7" s="13" t="s">
        <v>32</v>
      </c>
      <c r="F7" s="9"/>
    </row>
    <row r="8" spans="2:8" ht="13.5" customHeight="1" x14ac:dyDescent="0.25">
      <c r="D8" s="15" t="s">
        <v>15</v>
      </c>
      <c r="E8" s="13" t="s">
        <v>16</v>
      </c>
      <c r="F8" s="9"/>
    </row>
    <row r="9" spans="2:8" x14ac:dyDescent="0.25">
      <c r="B9" t="s">
        <v>23</v>
      </c>
      <c r="C9" s="11"/>
      <c r="D9" s="14" t="s">
        <v>14</v>
      </c>
      <c r="E9" s="18" t="s">
        <v>33</v>
      </c>
      <c r="F9" s="9"/>
    </row>
    <row r="11" spans="2:8" x14ac:dyDescent="0.25">
      <c r="D11" s="5" t="s">
        <v>0</v>
      </c>
      <c r="E11" s="6" t="s">
        <v>2</v>
      </c>
      <c r="F11" s="6" t="s">
        <v>1</v>
      </c>
      <c r="G11" s="6" t="s">
        <v>3</v>
      </c>
      <c r="H11" s="7" t="s">
        <v>5</v>
      </c>
    </row>
    <row r="12" spans="2:8" x14ac:dyDescent="0.25">
      <c r="B12" s="38" t="s">
        <v>37</v>
      </c>
      <c r="C12" s="25" t="s">
        <v>38</v>
      </c>
      <c r="D12" s="26" t="s">
        <v>6</v>
      </c>
      <c r="E12" s="1">
        <f>E5</f>
        <v>5000</v>
      </c>
      <c r="F12" s="10" t="s">
        <v>39</v>
      </c>
      <c r="G12" s="12">
        <v>35000</v>
      </c>
      <c r="H12" s="8">
        <f>25000*E12/10000</f>
        <v>12500</v>
      </c>
    </row>
    <row r="13" spans="2:8" x14ac:dyDescent="0.25">
      <c r="B13" s="22" t="s">
        <v>8</v>
      </c>
      <c r="C13" s="23" t="s">
        <v>9</v>
      </c>
      <c r="D13" s="24" t="s">
        <v>10</v>
      </c>
      <c r="E13" s="21">
        <f>E6</f>
        <v>280</v>
      </c>
      <c r="F13" s="10">
        <v>120</v>
      </c>
      <c r="G13" s="12">
        <f>E13*F13</f>
        <v>33600</v>
      </c>
      <c r="H13" s="8">
        <f>E13*70</f>
        <v>19600</v>
      </c>
    </row>
    <row r="14" spans="2:8" x14ac:dyDescent="0.25">
      <c r="B14" s="32" t="s">
        <v>11</v>
      </c>
      <c r="C14" s="3" t="s">
        <v>21</v>
      </c>
      <c r="D14" s="1" t="s">
        <v>4</v>
      </c>
      <c r="E14" s="1">
        <f>E15+E16</f>
        <v>2000</v>
      </c>
      <c r="F14" s="10">
        <v>12</v>
      </c>
      <c r="G14" s="2">
        <f t="shared" ref="G14" si="0">F14*E14</f>
        <v>24000</v>
      </c>
      <c r="H14" s="8">
        <f>E14*15</f>
        <v>30000</v>
      </c>
    </row>
    <row r="15" spans="2:8" x14ac:dyDescent="0.25">
      <c r="B15" s="33"/>
      <c r="C15" s="3" t="s">
        <v>25</v>
      </c>
      <c r="D15" s="1" t="s">
        <v>4</v>
      </c>
      <c r="E15" s="1">
        <v>1000</v>
      </c>
      <c r="F15" s="10">
        <v>18</v>
      </c>
      <c r="G15" s="2">
        <f>F15*E15</f>
        <v>18000</v>
      </c>
      <c r="H15" s="8"/>
    </row>
    <row r="16" spans="2:8" x14ac:dyDescent="0.25">
      <c r="B16" s="33"/>
      <c r="C16" s="3" t="s">
        <v>26</v>
      </c>
      <c r="D16" s="1" t="s">
        <v>4</v>
      </c>
      <c r="E16" s="1">
        <v>1000</v>
      </c>
      <c r="F16" s="10">
        <v>16</v>
      </c>
      <c r="G16" s="2">
        <f>F16*E16</f>
        <v>16000</v>
      </c>
      <c r="H16" s="8"/>
    </row>
    <row r="17" spans="2:8" x14ac:dyDescent="0.25">
      <c r="B17" s="33"/>
      <c r="C17" s="3" t="s">
        <v>7</v>
      </c>
      <c r="D17" s="1" t="s">
        <v>4</v>
      </c>
      <c r="E17" s="1">
        <f>SUM(E15:E16)</f>
        <v>2000</v>
      </c>
      <c r="F17" s="10">
        <v>4</v>
      </c>
      <c r="G17" s="2">
        <f>F17*E17</f>
        <v>8000</v>
      </c>
      <c r="H17" s="2"/>
    </row>
    <row r="18" spans="2:8" x14ac:dyDescent="0.25">
      <c r="B18" s="20"/>
      <c r="C18" s="20"/>
      <c r="D18" s="20"/>
      <c r="E18" s="36" t="s">
        <v>35</v>
      </c>
      <c r="F18" s="36"/>
      <c r="G18" s="4">
        <f>SUM(G12:G17)</f>
        <v>134600</v>
      </c>
      <c r="H18" s="19">
        <f>SUM(H12:H17)</f>
        <v>62100</v>
      </c>
    </row>
    <row r="19" spans="2:8" x14ac:dyDescent="0.25">
      <c r="B19" s="20"/>
      <c r="C19" s="20"/>
      <c r="D19" s="20"/>
      <c r="E19" s="37" t="s">
        <v>36</v>
      </c>
      <c r="F19" s="37"/>
      <c r="G19" s="30">
        <f>G18-H18</f>
        <v>72500</v>
      </c>
    </row>
    <row r="20" spans="2:8" x14ac:dyDescent="0.25">
      <c r="B20" s="20"/>
      <c r="C20" s="20"/>
      <c r="D20" s="20"/>
      <c r="E20" s="37" t="s">
        <v>34</v>
      </c>
      <c r="F20" s="37"/>
      <c r="G20" s="31">
        <f>G19/E5</f>
        <v>14.5</v>
      </c>
    </row>
    <row r="21" spans="2:8" x14ac:dyDescent="0.25">
      <c r="B21" s="20"/>
      <c r="C21" s="20"/>
      <c r="D21" s="20"/>
      <c r="E21" s="20"/>
      <c r="F21" s="20"/>
      <c r="G21" s="20"/>
      <c r="H21" s="20"/>
    </row>
    <row r="22" spans="2:8" x14ac:dyDescent="0.25">
      <c r="B22" s="34" t="s">
        <v>28</v>
      </c>
      <c r="C22" s="25" t="s">
        <v>29</v>
      </c>
      <c r="D22" s="26" t="s">
        <v>6</v>
      </c>
      <c r="E22" s="27">
        <f>E5</f>
        <v>5000</v>
      </c>
      <c r="F22" s="28">
        <v>6</v>
      </c>
      <c r="G22" s="2">
        <f>F22*E22</f>
        <v>30000</v>
      </c>
    </row>
    <row r="23" spans="2:8" x14ac:dyDescent="0.25">
      <c r="B23" s="35"/>
      <c r="C23" s="3" t="s">
        <v>30</v>
      </c>
      <c r="D23" s="26" t="s">
        <v>6</v>
      </c>
      <c r="E23" s="27">
        <f>E5</f>
        <v>5000</v>
      </c>
      <c r="F23" s="28">
        <v>6</v>
      </c>
      <c r="G23" s="2">
        <f>F23*E23</f>
        <v>30000</v>
      </c>
    </row>
  </sheetData>
  <mergeCells count="5">
    <mergeCell ref="B14:B17"/>
    <mergeCell ref="B22:B23"/>
    <mergeCell ref="E18:F18"/>
    <mergeCell ref="E19:F19"/>
    <mergeCell ref="E20:F20"/>
  </mergeCells>
  <hyperlinks>
    <hyperlink ref="B7" r:id="rId1" xr:uid="{29BDFFF6-16CA-452A-8ED7-55D70D30B5BE}"/>
  </hyperlinks>
  <pageMargins left="0.7" right="0.7" top="0.78740157499999996" bottom="0.78740157499999996" header="0.3" footer="0.3"/>
  <pageSetup paperSize="9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1298</vt:lpstr>
      <vt:lpstr>'1298'!Oblast_tisku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Dvořák</dc:creator>
  <cp:lastModifiedBy>P D</cp:lastModifiedBy>
  <cp:lastPrinted>2026-04-10T20:51:41Z</cp:lastPrinted>
  <dcterms:created xsi:type="dcterms:W3CDTF">2022-05-25T20:55:01Z</dcterms:created>
  <dcterms:modified xsi:type="dcterms:W3CDTF">2026-04-10T20:52:00Z</dcterms:modified>
</cp:coreProperties>
</file>